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472e87e8ff5bb52/Trabalho/UFPE/PPGFisioterapia/"/>
    </mc:Choice>
  </mc:AlternateContent>
  <xr:revisionPtr revIDLastSave="29" documentId="8_{786DF405-3566-480C-9224-83C8C241CBEF}" xr6:coauthVersionLast="47" xr6:coauthVersionMax="47" xr10:uidLastSave="{A447DEFD-6E9D-4943-B2D4-553EF4E0AA92}"/>
  <bookViews>
    <workbookView xWindow="28680" yWindow="-120" windowWidth="24240" windowHeight="13140" xr2:uid="{42CED56D-7154-4940-96D4-A85F293405B5}"/>
  </bookViews>
  <sheets>
    <sheet name="Barema - 2021.2 (FINAL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H44" i="2"/>
  <c r="H43" i="2"/>
  <c r="H42" i="2"/>
  <c r="H41" i="2"/>
  <c r="H40" i="2"/>
  <c r="E44" i="2"/>
  <c r="E43" i="2"/>
  <c r="E42" i="2"/>
  <c r="E41" i="2"/>
  <c r="E40" i="2"/>
  <c r="H38" i="2"/>
  <c r="H37" i="2"/>
  <c r="H36" i="2"/>
  <c r="H35" i="2"/>
  <c r="H34" i="2"/>
  <c r="H33" i="2"/>
  <c r="H32" i="2"/>
  <c r="E38" i="2"/>
  <c r="E37" i="2"/>
  <c r="E36" i="2"/>
  <c r="E35" i="2"/>
  <c r="E34" i="2"/>
  <c r="E33" i="2"/>
  <c r="E32" i="2"/>
  <c r="H30" i="2"/>
  <c r="H29" i="2"/>
  <c r="H28" i="2"/>
  <c r="H27" i="2"/>
  <c r="H26" i="2"/>
  <c r="H25" i="2"/>
  <c r="H24" i="2"/>
  <c r="H23" i="2"/>
  <c r="H21" i="2"/>
  <c r="H20" i="2"/>
  <c r="E26" i="2"/>
  <c r="E30" i="2"/>
  <c r="E29" i="2"/>
  <c r="E28" i="2"/>
  <c r="E27" i="2"/>
  <c r="E24" i="2"/>
  <c r="E25" i="2"/>
  <c r="E23" i="2"/>
  <c r="H18" i="2"/>
  <c r="H17" i="2"/>
  <c r="H16" i="2"/>
  <c r="H15" i="2"/>
  <c r="H14" i="2"/>
  <c r="E18" i="2"/>
  <c r="E17" i="2"/>
  <c r="E16" i="2"/>
  <c r="E14" i="2"/>
  <c r="E21" i="2"/>
  <c r="E20" i="2"/>
  <c r="F20" i="2" l="1"/>
  <c r="I20" i="2"/>
  <c r="F32" i="2"/>
  <c r="I40" i="2"/>
  <c r="F40" i="2"/>
  <c r="I32" i="2"/>
  <c r="F14" i="2"/>
  <c r="I14" i="2"/>
  <c r="I46" i="2" l="1"/>
  <c r="F46" i="2"/>
</calcChain>
</file>

<file path=xl/sharedStrings.xml><?xml version="1.0" encoding="utf-8"?>
<sst xmlns="http://schemas.openxmlformats.org/spreadsheetml/2006/main" count="48" uniqueCount="48">
  <si>
    <t>2.1 Livros publicados (organizador, autor e/ou coautor)</t>
  </si>
  <si>
    <t>2.2 Capítulos de livros</t>
  </si>
  <si>
    <t xml:space="preserve">SERVIÇO PÚBLICO FEDERAL </t>
  </si>
  <si>
    <t>UNIVERSIDADE FEDERAL DE PERNAMBUCO</t>
  </si>
  <si>
    <t>CENTRO DE CIÊNCIAS DA SAÚDE</t>
  </si>
  <si>
    <t xml:space="preserve">PROGRAMA DE PÓS-GRADUAÇÃO EM FISIOTERAPIA – NÍVEL MESTRADO </t>
  </si>
  <si>
    <t>Nome Completo:</t>
  </si>
  <si>
    <t>Nome Social:</t>
  </si>
  <si>
    <t xml:space="preserve">Quantidade </t>
  </si>
  <si>
    <t xml:space="preserve">Pontuação </t>
  </si>
  <si>
    <t xml:space="preserve">Validação da Comissão - Contagem </t>
  </si>
  <si>
    <t xml:space="preserve">Pontuação Final </t>
  </si>
  <si>
    <t xml:space="preserve">Parcial Final </t>
  </si>
  <si>
    <t xml:space="preserve">Parcial  preliminar </t>
  </si>
  <si>
    <r>
      <t>PLANILHA DE PONTUAÇÃO DO</t>
    </r>
    <r>
      <rPr>
        <b/>
        <i/>
        <u/>
        <sz val="14"/>
        <color theme="1"/>
        <rFont val="Calibri"/>
        <family val="2"/>
        <scheme val="minor"/>
      </rPr>
      <t xml:space="preserve"> CURRICULUM VITAE </t>
    </r>
  </si>
  <si>
    <t xml:space="preserve">PONTUAÇÃO FINAL TOTAL: </t>
  </si>
  <si>
    <t xml:space="preserve">PONTUAÇÃO PRELIMINAR  TOTAL: </t>
  </si>
  <si>
    <t>1.1 Média do Histórico Escolar da Graduação</t>
  </si>
  <si>
    <t>1.2 Programa de residência em Fisioterapia ou em outras áreas</t>
  </si>
  <si>
    <t>1.3 Curso de especialização em Fisioterapia com carga horária de 360h</t>
  </si>
  <si>
    <t>1.4 Curso de especialização em outra área com carga horária mínima de 360h</t>
  </si>
  <si>
    <t>1.5 Curso de atualização com carga horária mínima de 40h</t>
  </si>
  <si>
    <t>2.3.1 Em periódico indexado, WebQualis A1, A2, A3, A4</t>
  </si>
  <si>
    <t>2.3.2 Em periódico indexado, WebQualis B1, B2, B3</t>
  </si>
  <si>
    <t>2.3.3 Artigo completo publicado em periódico sem indexação</t>
  </si>
  <si>
    <t xml:space="preserve"> 2.3 Artigo completo publicado em periódico indexado </t>
  </si>
  <si>
    <t>2.4 Resumos publicados em anais de eventos (comprovar com cópia do trabalho nos anais do evento)</t>
  </si>
  <si>
    <t>2.5 Participação em eventos científicos internacionais, nacional ou regional/local: como palestrante/ conferencista/ mesa redonda/ simpósio/ colóquio/ coordenador de mesa redonda e outros</t>
  </si>
  <si>
    <t>2.6 Apresentação de trabalhos em eventos científicos (Tema livre/Pôster/apresentação oral) sem publicação</t>
  </si>
  <si>
    <t>2.7 Bolsista ou voluntários de iniciação científica, submetido a um processo seletivo por instituição de fomento à pesquisa.</t>
  </si>
  <si>
    <t>2.8 Colaboração em projeto de pesquisa (máximo 2 projetos)</t>
  </si>
  <si>
    <t>3. EXPERIÊNCIA PROFISSIONAL &amp; EXPERIÊNCIA DOCENTE (PESO 2)</t>
  </si>
  <si>
    <t>2. ATIVIDADES E PRODUÇÃO TÉCNICO-CIENTÍFICA (PESO 4))</t>
  </si>
  <si>
    <t>1. FORMAÇÃO ACADÊMICA E TITULAÇÃO (PESO 2)</t>
  </si>
  <si>
    <t>3.2 Atividades de docência no terceiro grau em instituição pública ou privada</t>
  </si>
  <si>
    <t>3.1 Atividades profissional na área de fisioterapia (por ano)</t>
  </si>
  <si>
    <t>3.3 Orientação ou Coorientação de TCC, na área de Fisioterapia</t>
  </si>
  <si>
    <t>3.4 Supervisão ou Preceptoria de estágio curricular e extracurricular, na área de Fisioterapia, por semestre</t>
  </si>
  <si>
    <t>3.5 Supervisão ou Preceptoria de residência, na área de Fisioterapia, por semestre</t>
  </si>
  <si>
    <t>3.6 Disciplinas ministradas em cursos de graduação ou pós-graduação Lato sensu (mínimo 15h/por disciplina)</t>
  </si>
  <si>
    <t>3.7 Aulas ministradas em cursos de graduação ou pós-graduação em caráter eventual (mínimo 4h/aula)</t>
  </si>
  <si>
    <t>4. ATIVIDADES COMPLEMENTARES (PESO 2)</t>
  </si>
  <si>
    <t xml:space="preserve">4.1 Monitoria (informar o nome da instituição, o nome da disciplina, a carga horária semanal de dedicação, o tempo de duração do vínculo da monitoria) </t>
  </si>
  <si>
    <t xml:space="preserve">4.2 Projeto de extensão como bolsista ou voluntário </t>
  </si>
  <si>
    <t>4.3 Participações em Bancas Examinadoras de monografias (TCC) de final de curso de graduação e Pós-graduação lato sensu</t>
  </si>
  <si>
    <t>4.4 Evento/Curso de Extensão (CH mínima de 12h)</t>
  </si>
  <si>
    <t>4.5 Prêmios/Menção honrosa em trabalho apresentado em eventos científicos</t>
  </si>
  <si>
    <t xml:space="preserve">Número do documento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</si>
</sst>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3" borderId="1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" fillId="3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0" xfId="0" applyFont="1" applyFill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vertical="center" wrapText="1"/>
    </xf>
    <xf numFmtId="0" fontId="4" fillId="6" borderId="18" xfId="0" applyFont="1" applyFill="1" applyBorder="1" applyAlignment="1">
      <alignment horizontal="left" vertical="center" wrapText="1"/>
    </xf>
    <xf numFmtId="0" fontId="1" fillId="8" borderId="7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left" vertical="center" wrapText="1"/>
    </xf>
    <xf numFmtId="0" fontId="4" fillId="9" borderId="20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9" fillId="10" borderId="3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1" fillId="9" borderId="2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/>
    <xf numFmtId="0" fontId="4" fillId="2" borderId="42" xfId="0" applyFont="1" applyFill="1" applyBorder="1" applyAlignment="1">
      <alignment horizontal="center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6" borderId="10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9" borderId="10" xfId="0" applyFont="1" applyFill="1" applyBorder="1" applyAlignment="1" applyProtection="1">
      <alignment horizontal="center" vertical="center"/>
      <protection locked="0"/>
    </xf>
    <xf numFmtId="0" fontId="1" fillId="9" borderId="7" xfId="0" applyFont="1" applyFill="1" applyBorder="1" applyAlignment="1" applyProtection="1">
      <alignment horizontal="center" vertical="center"/>
      <protection locked="0"/>
    </xf>
    <xf numFmtId="0" fontId="1" fillId="9" borderId="25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left" vertical="center" wrapText="1" indent="1"/>
    </xf>
    <xf numFmtId="0" fontId="4" fillId="9" borderId="22" xfId="0" applyFont="1" applyFill="1" applyBorder="1" applyAlignment="1">
      <alignment horizontal="left" vertical="center" wrapText="1"/>
    </xf>
    <xf numFmtId="0" fontId="4" fillId="9" borderId="2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/>
    </xf>
    <xf numFmtId="0" fontId="4" fillId="3" borderId="2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17" xfId="0" applyFont="1" applyFill="1" applyBorder="1" applyAlignment="1" applyProtection="1">
      <alignment horizontal="left" vertical="center" wrapText="1"/>
      <protection locked="0"/>
    </xf>
    <xf numFmtId="0" fontId="4" fillId="3" borderId="17" xfId="0" applyFont="1" applyFill="1" applyBorder="1" applyAlignment="1" applyProtection="1">
      <alignment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4" borderId="21" xfId="0" applyFont="1" applyFill="1" applyBorder="1" applyAlignment="1" applyProtection="1">
      <alignment horizontal="left" vertical="center" wrapText="1"/>
      <protection locked="0"/>
    </xf>
    <xf numFmtId="0" fontId="4" fillId="4" borderId="11" xfId="0" applyFont="1" applyFill="1" applyBorder="1" applyAlignment="1" applyProtection="1">
      <alignment horizontal="left" vertical="center" wrapText="1"/>
      <protection locked="0"/>
    </xf>
    <xf numFmtId="0" fontId="5" fillId="4" borderId="11" xfId="0" applyFont="1" applyFill="1" applyBorder="1" applyAlignment="1" applyProtection="1">
      <alignment horizontal="left" vertical="center" wrapText="1" indent="1"/>
      <protection locked="0"/>
    </xf>
    <xf numFmtId="0" fontId="4" fillId="4" borderId="11" xfId="0" applyFont="1" applyFill="1" applyBorder="1" applyAlignment="1" applyProtection="1">
      <alignment vertical="center" wrapText="1"/>
      <protection locked="0"/>
    </xf>
    <xf numFmtId="0" fontId="4" fillId="4" borderId="17" xfId="0" applyFont="1" applyFill="1" applyBorder="1" applyAlignment="1" applyProtection="1">
      <alignment vertical="center" wrapText="1"/>
      <protection locked="0"/>
    </xf>
    <xf numFmtId="0" fontId="4" fillId="6" borderId="21" xfId="0" applyFont="1" applyFill="1" applyBorder="1" applyAlignment="1" applyProtection="1">
      <alignment horizontal="left" vertical="center" wrapText="1"/>
      <protection locked="0"/>
    </xf>
    <xf numFmtId="0" fontId="4" fillId="6" borderId="17" xfId="0" applyFont="1" applyFill="1" applyBorder="1" applyAlignment="1" applyProtection="1">
      <alignment vertical="center" wrapText="1"/>
      <protection locked="0"/>
    </xf>
    <xf numFmtId="0" fontId="4" fillId="6" borderId="11" xfId="0" applyFont="1" applyFill="1" applyBorder="1" applyAlignment="1" applyProtection="1">
      <alignment horizontal="left" vertical="center" wrapText="1"/>
      <protection locked="0"/>
    </xf>
    <xf numFmtId="0" fontId="4" fillId="6" borderId="17" xfId="0" applyFont="1" applyFill="1" applyBorder="1" applyAlignment="1" applyProtection="1">
      <alignment horizontal="left" vertical="center" wrapText="1"/>
      <protection locked="0"/>
    </xf>
    <xf numFmtId="0" fontId="4" fillId="9" borderId="21" xfId="0" applyFont="1" applyFill="1" applyBorder="1" applyAlignment="1" applyProtection="1">
      <alignment horizontal="left" vertical="center" wrapText="1"/>
      <protection locked="0"/>
    </xf>
    <xf numFmtId="0" fontId="4" fillId="9" borderId="11" xfId="0" applyFont="1" applyFill="1" applyBorder="1" applyAlignment="1" applyProtection="1">
      <alignment horizontal="left" vertical="center" wrapText="1"/>
      <protection locked="0"/>
    </xf>
    <xf numFmtId="0" fontId="1" fillId="8" borderId="12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5" borderId="4" xfId="0" applyFont="1" applyFill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6" fillId="5" borderId="6" xfId="0" applyFont="1" applyFill="1" applyBorder="1" applyAlignment="1" applyProtection="1">
      <alignment horizontal="center"/>
      <protection locked="0"/>
    </xf>
    <xf numFmtId="0" fontId="6" fillId="5" borderId="30" xfId="0" applyFont="1" applyFill="1" applyBorder="1" applyAlignment="1" applyProtection="1">
      <alignment horizontal="center"/>
      <protection locked="0"/>
    </xf>
    <xf numFmtId="0" fontId="6" fillId="5" borderId="29" xfId="0" applyFont="1" applyFill="1" applyBorder="1" applyAlignment="1" applyProtection="1">
      <alignment horizontal="center"/>
      <protection locked="0"/>
    </xf>
    <xf numFmtId="0" fontId="6" fillId="5" borderId="28" xfId="0" applyFont="1" applyFill="1" applyBorder="1" applyAlignment="1" applyProtection="1">
      <alignment horizontal="center"/>
      <protection locked="0"/>
    </xf>
    <xf numFmtId="0" fontId="4" fillId="2" borderId="3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1" fillId="4" borderId="47" xfId="0" applyFont="1" applyFill="1" applyBorder="1" applyAlignment="1">
      <alignment horizontal="center" vertical="center" textRotation="90" wrapText="1"/>
    </xf>
    <xf numFmtId="0" fontId="1" fillId="4" borderId="13" xfId="0" applyFont="1" applyFill="1" applyBorder="1" applyAlignment="1">
      <alignment horizontal="center" vertical="center" textRotation="90" wrapText="1"/>
    </xf>
    <xf numFmtId="0" fontId="1" fillId="4" borderId="44" xfId="0" applyFont="1" applyFill="1" applyBorder="1" applyAlignment="1">
      <alignment horizontal="center" vertical="center" textRotation="90" wrapText="1"/>
    </xf>
    <xf numFmtId="0" fontId="1" fillId="7" borderId="46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43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10" borderId="36" xfId="0" applyFont="1" applyFill="1" applyBorder="1" applyAlignment="1">
      <alignment horizontal="right" vertical="center" wrapText="1"/>
    </xf>
    <xf numFmtId="0" fontId="2" fillId="10" borderId="37" xfId="0" applyFont="1" applyFill="1" applyBorder="1" applyAlignment="1">
      <alignment horizontal="right" vertical="center" wrapText="1"/>
    </xf>
    <xf numFmtId="0" fontId="2" fillId="10" borderId="27" xfId="0" applyFont="1" applyFill="1" applyBorder="1" applyAlignment="1">
      <alignment horizontal="right" vertical="center"/>
    </xf>
    <xf numFmtId="0" fontId="2" fillId="10" borderId="37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0" fontId="1" fillId="9" borderId="0" xfId="0" applyFont="1" applyFill="1" applyBorder="1" applyAlignment="1">
      <alignment horizontal="center" vertical="center" textRotation="90" wrapText="1"/>
    </xf>
    <xf numFmtId="0" fontId="1" fillId="9" borderId="1" xfId="0" applyFont="1" applyFill="1" applyBorder="1" applyAlignment="1">
      <alignment horizontal="center" vertical="center" textRotation="90" wrapText="1"/>
    </xf>
    <xf numFmtId="0" fontId="1" fillId="2" borderId="24" xfId="0" applyFont="1" applyFill="1" applyBorder="1" applyAlignment="1">
      <alignment horizontal="right" vertical="center"/>
    </xf>
    <xf numFmtId="0" fontId="1" fillId="2" borderId="48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49" xfId="0" applyFont="1" applyFill="1" applyBorder="1" applyAlignment="1">
      <alignment horizontal="right" vertical="center"/>
    </xf>
    <xf numFmtId="0" fontId="1" fillId="3" borderId="1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CCFFCC"/>
      <color rgb="FFFFB3B3"/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132205</xdr:colOff>
      <xdr:row>0</xdr:row>
      <xdr:rowOff>34925</xdr:rowOff>
    </xdr:from>
    <xdr:to>
      <xdr:col>1</xdr:col>
      <xdr:colOff>1179312</xdr:colOff>
      <xdr:row>11</xdr:row>
      <xdr:rowOff>68792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046EF4-99E3-45CF-A758-916C13AA0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05" y="34925"/>
          <a:ext cx="1910707" cy="2282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504265</xdr:colOff>
      <xdr:row>1</xdr:row>
      <xdr:rowOff>112059</xdr:rowOff>
    </xdr:from>
    <xdr:to>
      <xdr:col>8</xdr:col>
      <xdr:colOff>391084</xdr:colOff>
      <xdr:row>9</xdr:row>
      <xdr:rowOff>196823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5813617-859C-4817-9195-EE8CADC78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3565" y="315259"/>
          <a:ext cx="982194" cy="172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5E77E-A845-4117-8A2C-784B9ECC83F7}">
  <dimension ref="A1:L51"/>
  <sheetViews>
    <sheetView tabSelected="1" topLeftCell="A3" zoomScale="75" zoomScaleNormal="75" workbookViewId="0">
      <selection activeCell="C18" sqref="C18"/>
    </sheetView>
  </sheetViews>
  <sheetFormatPr defaultRowHeight="15.5" x14ac:dyDescent="0.35"/>
  <cols>
    <col min="1" max="1" width="12.36328125" style="2" customWidth="1"/>
    <col min="2" max="2" width="51.6328125" style="3" customWidth="1"/>
    <col min="3" max="3" width="20.81640625" style="3" customWidth="1"/>
    <col min="4" max="4" width="12.08984375" style="8" customWidth="1"/>
    <col min="5" max="5" width="15.7265625" style="8" customWidth="1"/>
    <col min="6" max="6" width="20.6328125" style="2" customWidth="1"/>
    <col min="7" max="7" width="25.54296875" style="2" customWidth="1"/>
    <col min="8" max="8" width="15.7265625" style="2" customWidth="1"/>
    <col min="9" max="9" width="11.7265625" style="2" customWidth="1"/>
    <col min="10" max="16384" width="8.7265625" style="2"/>
  </cols>
  <sheetData>
    <row r="1" spans="1:10" ht="16" thickBot="1" x14ac:dyDescent="0.4">
      <c r="A1" s="103"/>
      <c r="B1" s="104"/>
      <c r="C1" s="104"/>
      <c r="D1" s="104"/>
      <c r="E1" s="104"/>
      <c r="F1" s="104"/>
      <c r="G1" s="104"/>
      <c r="H1" s="104"/>
      <c r="I1" s="104"/>
    </row>
    <row r="2" spans="1:10" ht="16" thickTop="1" x14ac:dyDescent="0.35">
      <c r="A2" s="45"/>
      <c r="B2" s="6"/>
      <c r="C2" s="6"/>
      <c r="D2" s="7"/>
      <c r="E2" s="7"/>
      <c r="F2" s="5"/>
      <c r="G2" s="5"/>
      <c r="H2" s="5"/>
      <c r="I2" s="32"/>
    </row>
    <row r="3" spans="1:10" x14ac:dyDescent="0.35">
      <c r="A3" s="105" t="s">
        <v>2</v>
      </c>
      <c r="B3" s="106"/>
      <c r="C3" s="106"/>
      <c r="D3" s="106"/>
      <c r="E3" s="106"/>
      <c r="F3" s="106"/>
      <c r="G3" s="106"/>
      <c r="H3" s="106"/>
      <c r="I3" s="107"/>
    </row>
    <row r="4" spans="1:10" x14ac:dyDescent="0.35">
      <c r="A4" s="105" t="s">
        <v>3</v>
      </c>
      <c r="B4" s="106"/>
      <c r="C4" s="106"/>
      <c r="D4" s="106"/>
      <c r="E4" s="106"/>
      <c r="F4" s="106"/>
      <c r="G4" s="106"/>
      <c r="H4" s="106"/>
      <c r="I4" s="107"/>
    </row>
    <row r="5" spans="1:10" x14ac:dyDescent="0.35">
      <c r="A5" s="105" t="s">
        <v>4</v>
      </c>
      <c r="B5" s="106"/>
      <c r="C5" s="106"/>
      <c r="D5" s="106"/>
      <c r="E5" s="106"/>
      <c r="F5" s="106"/>
      <c r="G5" s="106"/>
      <c r="H5" s="106"/>
      <c r="I5" s="107"/>
    </row>
    <row r="6" spans="1:10" x14ac:dyDescent="0.35">
      <c r="A6" s="105" t="s">
        <v>5</v>
      </c>
      <c r="B6" s="106"/>
      <c r="C6" s="106"/>
      <c r="D6" s="106"/>
      <c r="E6" s="106"/>
      <c r="F6" s="106"/>
      <c r="G6" s="106"/>
      <c r="H6" s="106"/>
      <c r="I6" s="106"/>
      <c r="J6" s="23"/>
    </row>
    <row r="7" spans="1:10" x14ac:dyDescent="0.35">
      <c r="A7" s="79"/>
      <c r="B7" s="80"/>
      <c r="C7" s="80"/>
      <c r="D7" s="80"/>
      <c r="E7" s="80"/>
      <c r="F7" s="80"/>
      <c r="G7" s="80"/>
      <c r="H7" s="80"/>
      <c r="I7" s="80"/>
      <c r="J7" s="23"/>
    </row>
    <row r="8" spans="1:10" ht="18.5" x14ac:dyDescent="0.35">
      <c r="A8" s="81" t="s">
        <v>14</v>
      </c>
      <c r="B8" s="82"/>
      <c r="C8" s="82"/>
      <c r="D8" s="82"/>
      <c r="E8" s="82"/>
      <c r="F8" s="82"/>
      <c r="G8" s="82"/>
      <c r="H8" s="82"/>
      <c r="I8" s="83"/>
      <c r="J8" s="46"/>
    </row>
    <row r="9" spans="1:10" ht="16" thickBot="1" x14ac:dyDescent="0.4">
      <c r="A9" s="79"/>
      <c r="B9" s="80"/>
      <c r="C9" s="80"/>
      <c r="D9" s="80"/>
      <c r="E9" s="80"/>
      <c r="F9" s="80"/>
      <c r="G9" s="80"/>
      <c r="H9" s="80"/>
      <c r="I9" s="80"/>
      <c r="J9" s="23"/>
    </row>
    <row r="10" spans="1:10" ht="16" thickBot="1" x14ac:dyDescent="0.4">
      <c r="A10" s="45"/>
      <c r="B10" s="120" t="s">
        <v>6</v>
      </c>
      <c r="C10" s="121"/>
      <c r="D10" s="84"/>
      <c r="E10" s="85"/>
      <c r="F10" s="85"/>
      <c r="G10" s="86"/>
      <c r="H10" s="54"/>
      <c r="I10" s="31"/>
    </row>
    <row r="11" spans="1:10" ht="16" thickBot="1" x14ac:dyDescent="0.4">
      <c r="A11" s="33"/>
      <c r="B11" s="118" t="s">
        <v>7</v>
      </c>
      <c r="C11" s="119"/>
      <c r="D11" s="87"/>
      <c r="E11" s="88"/>
      <c r="F11" s="88"/>
      <c r="G11" s="89"/>
      <c r="H11" s="26"/>
      <c r="I11" s="27"/>
    </row>
    <row r="12" spans="1:10" ht="16.5" thickTop="1" thickBot="1" x14ac:dyDescent="0.4">
      <c r="A12" s="45"/>
      <c r="B12" s="6"/>
      <c r="C12" s="6"/>
      <c r="I12" s="26"/>
      <c r="J12" s="46"/>
    </row>
    <row r="13" spans="1:10" ht="32" thickTop="1" thickBot="1" x14ac:dyDescent="0.4">
      <c r="A13" s="90"/>
      <c r="B13" s="91"/>
      <c r="C13" s="29" t="s">
        <v>47</v>
      </c>
      <c r="D13" s="29" t="s">
        <v>8</v>
      </c>
      <c r="E13" s="29" t="s">
        <v>9</v>
      </c>
      <c r="F13" s="29" t="s">
        <v>13</v>
      </c>
      <c r="G13" s="29" t="s">
        <v>10</v>
      </c>
      <c r="H13" s="29" t="s">
        <v>11</v>
      </c>
      <c r="I13" s="30" t="s">
        <v>12</v>
      </c>
    </row>
    <row r="14" spans="1:10" ht="44.5" customHeight="1" thickTop="1" x14ac:dyDescent="0.35">
      <c r="A14" s="122" t="s">
        <v>33</v>
      </c>
      <c r="B14" s="55" t="s">
        <v>17</v>
      </c>
      <c r="C14" s="61"/>
      <c r="D14" s="34"/>
      <c r="E14" s="49">
        <f>IF(D14&gt;10,"Valor Invalido",IF(D14&gt;=9,4,IF(D14&gt;=8,3.5,IF(D14&gt;=7,3,IF(D14&gt;=6,2.5,IF(D14&gt;=5,2,0))))))</f>
        <v>0</v>
      </c>
      <c r="F14" s="98">
        <f>SUM(E14:E18)</f>
        <v>0</v>
      </c>
      <c r="G14" s="53"/>
      <c r="H14" s="53">
        <f>IF(G14&gt;10,"Valor Invalido",IF(G14&gt;=9,4,IF(G14&gt;=8,3.5,IF(G14&gt;=7,3,IF(G14&gt;=6,2.5,IF(G14&gt;=5,2,0))))))</f>
        <v>0</v>
      </c>
      <c r="I14" s="101">
        <f>SUM(H14:H18)</f>
        <v>0</v>
      </c>
    </row>
    <row r="15" spans="1:10" ht="47" customHeight="1" x14ac:dyDescent="0.35">
      <c r="A15" s="122"/>
      <c r="B15" s="55" t="s">
        <v>18</v>
      </c>
      <c r="C15" s="62"/>
      <c r="D15" s="48"/>
      <c r="E15" s="4">
        <f>IF((D15)&gt;=1,2,0)</f>
        <v>0</v>
      </c>
      <c r="F15" s="98"/>
      <c r="G15" s="17"/>
      <c r="H15" s="17">
        <f>IF((G15)=1,2,0)</f>
        <v>0</v>
      </c>
      <c r="I15" s="101"/>
    </row>
    <row r="16" spans="1:10" ht="49" customHeight="1" x14ac:dyDescent="0.35">
      <c r="A16" s="122"/>
      <c r="B16" s="50" t="s">
        <v>19</v>
      </c>
      <c r="C16" s="63"/>
      <c r="D16" s="48"/>
      <c r="E16" s="4">
        <f>IF((D16)&gt;1,2,(D16))</f>
        <v>0</v>
      </c>
      <c r="F16" s="98"/>
      <c r="G16" s="17"/>
      <c r="H16" s="17">
        <f>IF((G16)&gt;1,2,(G16))</f>
        <v>0</v>
      </c>
      <c r="I16" s="101"/>
    </row>
    <row r="17" spans="1:10" ht="44" customHeight="1" x14ac:dyDescent="0.35">
      <c r="A17" s="122"/>
      <c r="B17" s="56" t="s">
        <v>20</v>
      </c>
      <c r="C17" s="64"/>
      <c r="D17" s="51"/>
      <c r="E17" s="52">
        <f>IF((D17)&gt;2,1,(D17/2))</f>
        <v>0</v>
      </c>
      <c r="F17" s="98"/>
      <c r="G17" s="77"/>
      <c r="H17" s="77">
        <f>IF((G17)&gt;2,1,(G17/2))</f>
        <v>0</v>
      </c>
      <c r="I17" s="101"/>
    </row>
    <row r="18" spans="1:10" ht="54.5" customHeight="1" thickBot="1" x14ac:dyDescent="0.4">
      <c r="A18" s="122"/>
      <c r="B18" s="1" t="s">
        <v>21</v>
      </c>
      <c r="C18" s="65"/>
      <c r="D18" s="48"/>
      <c r="E18" s="52">
        <f>IF((D18)&gt;2,1,(D18/2))</f>
        <v>0</v>
      </c>
      <c r="F18" s="98"/>
      <c r="G18" s="78"/>
      <c r="H18" s="78">
        <f>IF((G18)&gt;2,1,(G18/2))</f>
        <v>0</v>
      </c>
      <c r="I18" s="101"/>
    </row>
    <row r="19" spans="1:10" ht="18.5" customHeight="1" thickTop="1" thickBot="1" x14ac:dyDescent="0.4">
      <c r="A19" s="92"/>
      <c r="B19" s="93"/>
      <c r="C19" s="93"/>
      <c r="D19" s="93"/>
      <c r="E19" s="93"/>
      <c r="F19" s="93"/>
      <c r="G19" s="93"/>
      <c r="H19" s="93"/>
      <c r="I19" s="93"/>
      <c r="J19" s="46"/>
    </row>
    <row r="20" spans="1:10" ht="35" customHeight="1" thickTop="1" x14ac:dyDescent="0.35">
      <c r="A20" s="94" t="s">
        <v>32</v>
      </c>
      <c r="B20" s="11" t="s">
        <v>0</v>
      </c>
      <c r="C20" s="66"/>
      <c r="D20" s="35"/>
      <c r="E20" s="9">
        <f>IF(D20&gt;=2,0.5,(D20/4))</f>
        <v>0</v>
      </c>
      <c r="F20" s="97">
        <f>SUM(E20:E30)</f>
        <v>0</v>
      </c>
      <c r="G20" s="53"/>
      <c r="H20" s="53">
        <f>IF(G20&gt;=2,0.5,(G20/4))</f>
        <v>0</v>
      </c>
      <c r="I20" s="100">
        <f>SUM(H20:H30)</f>
        <v>0</v>
      </c>
      <c r="J20" s="23"/>
    </row>
    <row r="21" spans="1:10" ht="27.5" customHeight="1" x14ac:dyDescent="0.35">
      <c r="A21" s="95"/>
      <c r="B21" s="12" t="s">
        <v>1</v>
      </c>
      <c r="C21" s="67"/>
      <c r="D21" s="36"/>
      <c r="E21" s="10">
        <f>IF(D21&gt;=4,1,(D21/4))</f>
        <v>0</v>
      </c>
      <c r="F21" s="98"/>
      <c r="G21" s="17"/>
      <c r="H21" s="17">
        <f>IF(G21&gt;=4,1,(G21/4))</f>
        <v>0</v>
      </c>
      <c r="I21" s="101"/>
      <c r="J21" s="23"/>
    </row>
    <row r="22" spans="1:10" ht="40" customHeight="1" x14ac:dyDescent="0.35">
      <c r="A22" s="95"/>
      <c r="B22" s="12" t="s">
        <v>25</v>
      </c>
      <c r="C22" s="67"/>
      <c r="D22" s="36"/>
      <c r="E22" s="10"/>
      <c r="F22" s="98"/>
      <c r="G22" s="17"/>
      <c r="H22" s="17"/>
      <c r="I22" s="101"/>
      <c r="J22" s="23"/>
    </row>
    <row r="23" spans="1:10" ht="31" customHeight="1" x14ac:dyDescent="0.35">
      <c r="A23" s="95"/>
      <c r="B23" s="57" t="s">
        <v>22</v>
      </c>
      <c r="C23" s="68"/>
      <c r="D23" s="36"/>
      <c r="E23" s="10">
        <f>IF(D23&gt;=4,2,(D23/2))</f>
        <v>0</v>
      </c>
      <c r="F23" s="98"/>
      <c r="G23" s="77"/>
      <c r="H23" s="77">
        <f>IF(G23&gt;=4,2,(G23/2))</f>
        <v>0</v>
      </c>
      <c r="I23" s="101"/>
      <c r="J23" s="23"/>
    </row>
    <row r="24" spans="1:10" ht="28.5" customHeight="1" x14ac:dyDescent="0.35">
      <c r="A24" s="95"/>
      <c r="B24" s="57" t="s">
        <v>23</v>
      </c>
      <c r="C24" s="68"/>
      <c r="D24" s="36"/>
      <c r="E24" s="10">
        <f>IF(D24&gt;=4,1,(D24/4))</f>
        <v>0</v>
      </c>
      <c r="F24" s="98"/>
      <c r="G24" s="78"/>
      <c r="H24" s="78">
        <f>IF(G24&gt;=4,1,(G24/4))</f>
        <v>0</v>
      </c>
      <c r="I24" s="101"/>
      <c r="J24" s="23"/>
    </row>
    <row r="25" spans="1:10" ht="36" customHeight="1" x14ac:dyDescent="0.35">
      <c r="A25" s="95"/>
      <c r="B25" s="57" t="s">
        <v>24</v>
      </c>
      <c r="C25" s="68"/>
      <c r="D25" s="36"/>
      <c r="E25" s="10">
        <f>IF(D25&gt;=2,0.5,(D25/4))</f>
        <v>0</v>
      </c>
      <c r="F25" s="98"/>
      <c r="G25" s="53"/>
      <c r="H25" s="53">
        <f>IF(G25&gt;=2,0.5,(G25/4))</f>
        <v>0</v>
      </c>
      <c r="I25" s="101"/>
      <c r="J25" s="23"/>
    </row>
    <row r="26" spans="1:10" ht="55" customHeight="1" x14ac:dyDescent="0.35">
      <c r="A26" s="95"/>
      <c r="B26" s="12" t="s">
        <v>26</v>
      </c>
      <c r="C26" s="67"/>
      <c r="D26" s="36"/>
      <c r="E26" s="10">
        <f>IF(D26&gt;=4,1,(D26/4))</f>
        <v>0</v>
      </c>
      <c r="F26" s="98"/>
      <c r="G26" s="17"/>
      <c r="H26" s="17">
        <f>IF(G26&gt;=4,1,(G26/4))</f>
        <v>0</v>
      </c>
      <c r="I26" s="101"/>
      <c r="J26" s="23"/>
    </row>
    <row r="27" spans="1:10" ht="89" customHeight="1" x14ac:dyDescent="0.35">
      <c r="A27" s="95"/>
      <c r="B27" s="13" t="s">
        <v>27</v>
      </c>
      <c r="C27" s="69"/>
      <c r="D27" s="36"/>
      <c r="E27" s="10">
        <f>IF(D27&gt;=2,0.5,(D27/4))</f>
        <v>0</v>
      </c>
      <c r="F27" s="98"/>
      <c r="G27" s="17"/>
      <c r="H27" s="17">
        <f>IF(G27&gt;=2,0.5,(G27/4))</f>
        <v>0</v>
      </c>
      <c r="I27" s="101"/>
      <c r="J27" s="23"/>
    </row>
    <row r="28" spans="1:10" ht="55.5" customHeight="1" x14ac:dyDescent="0.35">
      <c r="A28" s="95"/>
      <c r="B28" s="22" t="s">
        <v>28</v>
      </c>
      <c r="C28" s="70"/>
      <c r="D28" s="37"/>
      <c r="E28" s="10">
        <f>IF(D28&gt;=2,0.5,(D28/4))</f>
        <v>0</v>
      </c>
      <c r="F28" s="98"/>
      <c r="G28" s="77"/>
      <c r="H28" s="77">
        <f>IF(G28&gt;=2,0.5,(G28/4))</f>
        <v>0</v>
      </c>
      <c r="I28" s="101"/>
      <c r="J28" s="23"/>
    </row>
    <row r="29" spans="1:10" ht="49" customHeight="1" x14ac:dyDescent="0.35">
      <c r="A29" s="95"/>
      <c r="B29" s="22" t="s">
        <v>29</v>
      </c>
      <c r="C29" s="70"/>
      <c r="D29" s="37"/>
      <c r="E29" s="10">
        <f>IF(D29&gt;=2,2,(D29))</f>
        <v>0</v>
      </c>
      <c r="F29" s="98"/>
      <c r="G29" s="78"/>
      <c r="H29" s="78">
        <f>IF(G29&gt;=2,2,(G29))</f>
        <v>0</v>
      </c>
      <c r="I29" s="101"/>
      <c r="J29" s="23"/>
    </row>
    <row r="30" spans="1:10" ht="39.5" customHeight="1" thickBot="1" x14ac:dyDescent="0.4">
      <c r="A30" s="96"/>
      <c r="B30" s="22" t="s">
        <v>30</v>
      </c>
      <c r="C30" s="70"/>
      <c r="D30" s="37"/>
      <c r="E30" s="10">
        <f>IF(D30&gt;=2,1,(D30/2))</f>
        <v>0</v>
      </c>
      <c r="F30" s="99"/>
      <c r="G30" s="53"/>
      <c r="H30" s="53">
        <f>IF(G30&gt;=2,1,(G30/2))</f>
        <v>0</v>
      </c>
      <c r="I30" s="102"/>
      <c r="J30" s="23"/>
    </row>
    <row r="31" spans="1:10" ht="16.5" thickTop="1" thickBot="1" x14ac:dyDescent="0.4">
      <c r="A31" s="112"/>
      <c r="B31" s="112"/>
      <c r="C31" s="112"/>
      <c r="D31" s="112"/>
      <c r="E31" s="112"/>
      <c r="F31" s="112"/>
      <c r="G31" s="112"/>
      <c r="H31" s="112"/>
      <c r="I31" s="112"/>
      <c r="J31" s="46"/>
    </row>
    <row r="32" spans="1:10" ht="32" thickTop="1" thickBot="1" x14ac:dyDescent="0.4">
      <c r="A32" s="113" t="s">
        <v>31</v>
      </c>
      <c r="B32" s="21" t="s">
        <v>35</v>
      </c>
      <c r="C32" s="71"/>
      <c r="D32" s="38"/>
      <c r="E32" s="14">
        <f>IF(D32&gt;=2,1,D32/2)</f>
        <v>0</v>
      </c>
      <c r="F32" s="98">
        <f>SUM(E32:E38)</f>
        <v>0</v>
      </c>
      <c r="G32" s="53"/>
      <c r="H32" s="53">
        <f>IF(G32&gt;=2,1,G32/2)</f>
        <v>0</v>
      </c>
      <c r="I32" s="100">
        <f>SUM(H32:H38)</f>
        <v>0</v>
      </c>
    </row>
    <row r="33" spans="1:12" ht="43" customHeight="1" thickBot="1" x14ac:dyDescent="0.4">
      <c r="A33" s="114"/>
      <c r="B33" s="15" t="s">
        <v>34</v>
      </c>
      <c r="C33" s="72"/>
      <c r="D33" s="39"/>
      <c r="E33" s="14">
        <f>IF(D33&gt;=3,3,(D33))</f>
        <v>0</v>
      </c>
      <c r="F33" s="98"/>
      <c r="G33" s="53"/>
      <c r="H33" s="53">
        <f>IF(G33&gt;=3,3,(G33))</f>
        <v>0</v>
      </c>
      <c r="I33" s="101"/>
    </row>
    <row r="34" spans="1:12" ht="31.5" thickBot="1" x14ac:dyDescent="0.4">
      <c r="A34" s="114"/>
      <c r="B34" s="16" t="s">
        <v>36</v>
      </c>
      <c r="C34" s="73"/>
      <c r="D34" s="39"/>
      <c r="E34" s="14">
        <f>IF(D34&gt;=4,1,(D34/4))</f>
        <v>0</v>
      </c>
      <c r="F34" s="98"/>
      <c r="G34" s="53"/>
      <c r="H34" s="53">
        <f>IF(G34&gt;=4,1,(G34/4))</f>
        <v>0</v>
      </c>
      <c r="I34" s="101"/>
    </row>
    <row r="35" spans="1:12" ht="31.5" thickBot="1" x14ac:dyDescent="0.4">
      <c r="A35" s="114"/>
      <c r="B35" s="16" t="s">
        <v>37</v>
      </c>
      <c r="C35" s="73"/>
      <c r="D35" s="39"/>
      <c r="E35" s="14">
        <f>IF(D35&gt;=4,1,(D35/4))</f>
        <v>0</v>
      </c>
      <c r="F35" s="98"/>
      <c r="G35" s="53"/>
      <c r="H35" s="53">
        <f>IF(G35&gt;=4,1,(G35/4))</f>
        <v>0</v>
      </c>
      <c r="I35" s="101"/>
    </row>
    <row r="36" spans="1:12" ht="37.5" customHeight="1" thickBot="1" x14ac:dyDescent="0.4">
      <c r="A36" s="114"/>
      <c r="B36" s="16" t="s">
        <v>38</v>
      </c>
      <c r="C36" s="73"/>
      <c r="D36" s="39"/>
      <c r="E36" s="14">
        <f>IF(D36&gt;=4,1,(D36/4))</f>
        <v>0</v>
      </c>
      <c r="F36" s="98"/>
      <c r="G36" s="53"/>
      <c r="H36" s="53">
        <f>IF(G36&gt;=4,1,(G36/4))</f>
        <v>0</v>
      </c>
      <c r="I36" s="101"/>
    </row>
    <row r="37" spans="1:12" ht="56" customHeight="1" thickBot="1" x14ac:dyDescent="0.4">
      <c r="A37" s="115"/>
      <c r="B37" s="16" t="s">
        <v>39</v>
      </c>
      <c r="C37" s="74"/>
      <c r="D37" s="40"/>
      <c r="E37" s="14">
        <f>IF(D37&gt;=4,2,(D37/2))</f>
        <v>0</v>
      </c>
      <c r="F37" s="98"/>
      <c r="G37" s="53"/>
      <c r="H37" s="53">
        <f>IF(G37&gt;=4,2,(G37/2))</f>
        <v>0</v>
      </c>
      <c r="I37" s="101"/>
    </row>
    <row r="38" spans="1:12" ht="55" customHeight="1" thickBot="1" x14ac:dyDescent="0.4">
      <c r="A38" s="115"/>
      <c r="B38" s="16" t="s">
        <v>40</v>
      </c>
      <c r="C38" s="74"/>
      <c r="D38" s="40"/>
      <c r="E38" s="14">
        <f>IF(D38&gt;=2,1,(D38/2))</f>
        <v>0</v>
      </c>
      <c r="F38" s="98"/>
      <c r="G38" s="53"/>
      <c r="H38" s="53">
        <f>IF(G38&gt;=2,1,(G38/2))</f>
        <v>0</v>
      </c>
      <c r="I38" s="102"/>
    </row>
    <row r="39" spans="1:12" ht="16.5" thickTop="1" thickBot="1" x14ac:dyDescent="0.4">
      <c r="A39" s="93"/>
      <c r="B39" s="93"/>
      <c r="C39" s="93"/>
      <c r="D39" s="93"/>
      <c r="E39" s="93"/>
      <c r="F39" s="93"/>
      <c r="G39" s="93"/>
      <c r="H39" s="93"/>
      <c r="I39" s="93"/>
      <c r="J39" s="46"/>
    </row>
    <row r="40" spans="1:12" ht="76" customHeight="1" thickTop="1" x14ac:dyDescent="0.35">
      <c r="A40" s="116" t="s">
        <v>41</v>
      </c>
      <c r="B40" s="20" t="s">
        <v>42</v>
      </c>
      <c r="C40" s="75"/>
      <c r="D40" s="41"/>
      <c r="E40" s="18">
        <f>IF(D40&gt;=5,2.5,(D40/2))</f>
        <v>0</v>
      </c>
      <c r="F40" s="98">
        <f>SUM(E40:E44)</f>
        <v>0</v>
      </c>
      <c r="G40" s="53"/>
      <c r="H40" s="53">
        <f>IF(G40&gt;=5,2.5,(G40/2))</f>
        <v>0</v>
      </c>
      <c r="I40" s="100">
        <f>SUM(H40:H44)</f>
        <v>0</v>
      </c>
    </row>
    <row r="41" spans="1:12" ht="62" customHeight="1" x14ac:dyDescent="0.35">
      <c r="A41" s="117"/>
      <c r="B41" s="19" t="s">
        <v>43</v>
      </c>
      <c r="C41" s="42"/>
      <c r="D41" s="42"/>
      <c r="E41" s="18">
        <f>IF(D41&gt;=5,2.5,(D41/2))</f>
        <v>0</v>
      </c>
      <c r="F41" s="98"/>
      <c r="G41" s="53"/>
      <c r="H41" s="53">
        <f>IF(G41&gt;=5,2.5,(G41/2))</f>
        <v>0</v>
      </c>
      <c r="I41" s="101"/>
    </row>
    <row r="42" spans="1:12" ht="49" customHeight="1" x14ac:dyDescent="0.35">
      <c r="A42" s="117"/>
      <c r="B42" s="58" t="s">
        <v>44</v>
      </c>
      <c r="C42" s="76"/>
      <c r="D42" s="42"/>
      <c r="E42" s="18">
        <f>IF(D42&gt;=8,2,(D42/4))</f>
        <v>0</v>
      </c>
      <c r="F42" s="98"/>
      <c r="G42" s="53"/>
      <c r="H42" s="53">
        <f>IF(G42&gt;=8,2,(G42/4))</f>
        <v>0</v>
      </c>
      <c r="I42" s="101"/>
    </row>
    <row r="43" spans="1:12" ht="33.5" customHeight="1" x14ac:dyDescent="0.35">
      <c r="A43" s="117"/>
      <c r="B43" s="58" t="s">
        <v>45</v>
      </c>
      <c r="C43" s="76"/>
      <c r="D43" s="42"/>
      <c r="E43" s="18">
        <f>IF(D43&gt;=4,1,(D43/4))</f>
        <v>0</v>
      </c>
      <c r="F43" s="98"/>
      <c r="G43" s="53"/>
      <c r="H43" s="53">
        <f>IF(G43&gt;=4,1,(G43/4))</f>
        <v>0</v>
      </c>
      <c r="I43" s="101"/>
    </row>
    <row r="44" spans="1:12" ht="37" customHeight="1" thickBot="1" x14ac:dyDescent="0.4">
      <c r="A44" s="117"/>
      <c r="B44" s="59" t="s">
        <v>46</v>
      </c>
      <c r="C44" s="43"/>
      <c r="D44" s="43"/>
      <c r="E44" s="28">
        <f>IF(D44&gt;=2,2,(D44))</f>
        <v>0</v>
      </c>
      <c r="F44" s="98"/>
      <c r="G44" s="53"/>
      <c r="H44" s="53">
        <f>IF(G44&gt;=2,2,(G44))</f>
        <v>0</v>
      </c>
      <c r="I44" s="102"/>
      <c r="L44" s="54"/>
    </row>
    <row r="45" spans="1:12" ht="16.5" thickTop="1" thickBot="1" x14ac:dyDescent="0.4">
      <c r="A45" s="24"/>
      <c r="B45" s="60"/>
      <c r="C45" s="6"/>
      <c r="E45" s="47"/>
      <c r="F45" s="44"/>
      <c r="G45" s="44"/>
      <c r="H45" s="44"/>
      <c r="L45" s="54"/>
    </row>
    <row r="46" spans="1:12" ht="54" customHeight="1" thickTop="1" thickBot="1" x14ac:dyDescent="0.4">
      <c r="B46" s="6"/>
      <c r="C46" s="6"/>
      <c r="D46" s="108" t="s">
        <v>16</v>
      </c>
      <c r="E46" s="109"/>
      <c r="F46" s="25">
        <f>(((F14*2)+(F20*4)+(F32*2)+(F40*2))/10)</f>
        <v>0</v>
      </c>
      <c r="G46" s="110" t="s">
        <v>15</v>
      </c>
      <c r="H46" s="111"/>
      <c r="I46" s="25">
        <f>(((I14*2)+(I20*4)+(I32*2)+(I40*2))/10)</f>
        <v>0</v>
      </c>
    </row>
    <row r="47" spans="1:12" ht="16" thickTop="1" x14ac:dyDescent="0.35">
      <c r="F47" s="24"/>
      <c r="G47" s="46"/>
    </row>
    <row r="51" spans="2:3" x14ac:dyDescent="0.35">
      <c r="B51" s="6"/>
      <c r="C51" s="6"/>
    </row>
  </sheetData>
  <sheetProtection algorithmName="SHA-512" hashValue="f6ZJVm8vl+dDZG2ruMQwGbIqrnhFEsjQVSl/T46LJn8PhqsdX3RHZnydnggl7lpCnZzoTdh+AvleGr0LCTwL0Q==" saltValue="zREfEnd7+X7HmaJIkSUH8Q==" spinCount="100000" sheet="1" selectLockedCells="1"/>
  <mergeCells count="36">
    <mergeCell ref="B11:C11"/>
    <mergeCell ref="B10:C10"/>
    <mergeCell ref="A14:A18"/>
    <mergeCell ref="F14:F18"/>
    <mergeCell ref="I14:I18"/>
    <mergeCell ref="D46:E46"/>
    <mergeCell ref="G46:H46"/>
    <mergeCell ref="A31:I31"/>
    <mergeCell ref="A32:A38"/>
    <mergeCell ref="F32:F38"/>
    <mergeCell ref="I32:I38"/>
    <mergeCell ref="A39:I39"/>
    <mergeCell ref="A40:A44"/>
    <mergeCell ref="F40:F44"/>
    <mergeCell ref="I40:I44"/>
    <mergeCell ref="A1:I1"/>
    <mergeCell ref="A3:I3"/>
    <mergeCell ref="A4:I4"/>
    <mergeCell ref="A5:I5"/>
    <mergeCell ref="A6:I6"/>
    <mergeCell ref="G28:G29"/>
    <mergeCell ref="H28:H29"/>
    <mergeCell ref="A7:I7"/>
    <mergeCell ref="G23:G24"/>
    <mergeCell ref="H23:H24"/>
    <mergeCell ref="A8:I8"/>
    <mergeCell ref="A9:I9"/>
    <mergeCell ref="D10:G10"/>
    <mergeCell ref="D11:G11"/>
    <mergeCell ref="A13:B13"/>
    <mergeCell ref="G17:G18"/>
    <mergeCell ref="H17:H18"/>
    <mergeCell ref="A19:I19"/>
    <mergeCell ref="A20:A30"/>
    <mergeCell ref="F20:F30"/>
    <mergeCell ref="I20:I30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25:E26 H25:H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Barema - 2021.2 (FINAL)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Fernandes</dc:creator>
  <cp:lastModifiedBy>Juliana Fernandes</cp:lastModifiedBy>
  <dcterms:created xsi:type="dcterms:W3CDTF">2021-06-13T16:33:06Z</dcterms:created>
  <dcterms:modified xsi:type="dcterms:W3CDTF">2021-06-28T15:05:05Z</dcterms:modified>
</cp:coreProperties>
</file>